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400" windowHeight="9645" tabRatio="235" firstSheet="1" activeTab="1"/>
  </bookViews>
  <sheets>
    <sheet name="填表说明" sheetId="1" r:id="rId1"/>
    <sheet name="工伤认定导入" sheetId="2" r:id="rId2"/>
    <sheet name="申请表1" sheetId="3" r:id="rId3"/>
    <sheet name="申请表2" sheetId="4" r:id="rId4"/>
    <sheet name="申请表3" sheetId="5" r:id="rId5"/>
    <sheet name="快报表" sheetId="6" r:id="rId6"/>
    <sheet name="申请表1(事业)" sheetId="7" r:id="rId7"/>
    <sheet name="申请表3(事业)" sheetId="8" r:id="rId8"/>
  </sheets>
  <definedNames/>
  <calcPr fullCalcOnLoad="1"/>
</workbook>
</file>

<file path=xl/sharedStrings.xml><?xml version="1.0" encoding="utf-8"?>
<sst xmlns="http://schemas.openxmlformats.org/spreadsheetml/2006/main" count="134" uniqueCount="103">
  <si>
    <t>填表说明</t>
  </si>
  <si>
    <r>
      <t xml:space="preserve">   1. 单位只需填写</t>
    </r>
    <r>
      <rPr>
        <b/>
        <sz val="12"/>
        <color indexed="12"/>
        <rFont val="宋体"/>
        <family val="0"/>
      </rPr>
      <t>工伤认定导入</t>
    </r>
    <r>
      <rPr>
        <sz val="12"/>
        <rFont val="宋体"/>
        <family val="0"/>
      </rPr>
      <t>页面内容后，表格中蓝色标题内容必需填写。</t>
    </r>
  </si>
  <si>
    <r>
      <t xml:space="preserve">   2. </t>
    </r>
    <r>
      <rPr>
        <b/>
        <sz val="12"/>
        <color indexed="10"/>
        <rFont val="宋体"/>
        <family val="0"/>
      </rPr>
      <t>申请人与工作单位必须一致</t>
    </r>
    <r>
      <rPr>
        <sz val="12"/>
        <rFont val="宋体"/>
        <family val="0"/>
      </rPr>
      <t>，为用人单位或工会组织的，打印后</t>
    </r>
    <r>
      <rPr>
        <b/>
        <sz val="12"/>
        <color indexed="10"/>
        <rFont val="宋体"/>
        <family val="0"/>
      </rPr>
      <t>在名称处加盖公章</t>
    </r>
    <r>
      <rPr>
        <sz val="12"/>
        <rFont val="宋体"/>
        <family val="0"/>
      </rPr>
      <t>。</t>
    </r>
  </si>
  <si>
    <t xml:space="preserve">   3. 职业、工种或工作岗位一栏，填写职业类别、工作岗位（或工种）类别。</t>
  </si>
  <si>
    <t xml:space="preserve">   4. 伤害部位，填写受伤的具体部位。</t>
  </si>
  <si>
    <r>
      <t xml:space="preserve">   5. 事故时间，</t>
    </r>
    <r>
      <rPr>
        <b/>
        <sz val="12"/>
        <color indexed="10"/>
        <rFont val="宋体"/>
        <family val="0"/>
      </rPr>
      <t>格式必须如“2009-01-01 13：00”</t>
    </r>
    <r>
      <rPr>
        <b/>
        <sz val="12"/>
        <rFont val="宋体"/>
        <family val="0"/>
      </rPr>
      <t>。</t>
    </r>
  </si>
  <si>
    <r>
      <t xml:space="preserve">   6. 诊断时间，职业病者，按职业病第一次确诊时间填写；受伤或死亡的，按初诊时间填写，</t>
    </r>
    <r>
      <rPr>
        <b/>
        <sz val="12"/>
        <color indexed="10"/>
        <rFont val="宋体"/>
        <family val="0"/>
      </rPr>
      <t>格式必须如“2009-01-01”</t>
    </r>
    <r>
      <rPr>
        <sz val="12"/>
        <rFont val="宋体"/>
        <family val="0"/>
      </rPr>
      <t>。</t>
    </r>
  </si>
  <si>
    <t xml:space="preserve">   7. 职业病名称按照职业病诊断证明书或者职业病诊断鉴定书填写，接触职业病危害时间按实际接触时间填写。不是职业病的不填。</t>
  </si>
  <si>
    <t xml:space="preserve">   8. 未参加工伤保险的，个人养老保险编号可以不填。</t>
  </si>
  <si>
    <t xml:space="preserve">   9. 受伤害经过必须详细填写，应写清事故时间、地点，当时所从事的工作，受伤害的原因以及伤害部位和程度。职业病患者应写清在何单位从事何种有害作业，起止时间，初次和再次确诊结果。</t>
  </si>
  <si>
    <t xml:space="preserve">   10. 申报类型，单位选择单位申报类型如企业选择企业工伤申报或企业工亡申报；事业单位或政府机构选择事业工伤申报或事业工亡申报，</t>
  </si>
  <si>
    <t xml:space="preserve">   11. 诊断结论，录入病志上医生所写的诊断（能看懂多少写多少但不能不填写）</t>
  </si>
  <si>
    <t xml:space="preserve">   填写完整后点击“打印表格”按钮后打印《工伤认定申请表》，注：“打印表格”按钮打印不出来时请按以下方法设置，选择“工具”菜单——“选项”——“安全性”——“宏安全性”设置为“中”，设置后将文件保存然后关闭，再重新打开文档选择“启用宏”后点击“打印表格”按钮打印。（如果单位需要同时申报两个或两个以上受伤害人员，可在第二行填写第二人的申报信息。）</t>
  </si>
  <si>
    <t xml:space="preserve">   打印表格后</t>
  </si>
  <si>
    <t xml:space="preserve">   11. 受伤害职工或亲属意见栏，应写明是否同意申请工伤认定，以上所填内容是否真实，必须由本人或本人直系亲属（父母、配偶、子女）签字。</t>
  </si>
  <si>
    <r>
      <t xml:space="preserve">   12. 用人单位意见栏，单位应签署是否同意申请工伤，所填情况是否属实，企业法定代表人或事业单位负责人签字并</t>
    </r>
    <r>
      <rPr>
        <b/>
        <sz val="12"/>
        <color indexed="10"/>
        <rFont val="宋体"/>
        <family val="0"/>
      </rPr>
      <t>加盖单位公章</t>
    </r>
    <r>
      <rPr>
        <sz val="12"/>
        <rFont val="宋体"/>
        <family val="0"/>
      </rPr>
      <t>。</t>
    </r>
  </si>
  <si>
    <t xml:space="preserve">   13. 此表一式一份。</t>
  </si>
  <si>
    <t>企业只需填写此页面内容后，点击“打印表格”按钮后自动将所有申请表每人一份打印。表格中蓝色标题内容必需填写。注：“打印表格”按钮打印不出来时请按以下方法设置，选择“工具”菜单——“选项”——“安全性”——“宏安全性”设置为“中”，打开文档时选择“启用宏”。</t>
  </si>
  <si>
    <t>序号</t>
  </si>
  <si>
    <t>申请人</t>
  </si>
  <si>
    <t>职工姓名</t>
  </si>
  <si>
    <t>身份证号码</t>
  </si>
  <si>
    <t>家庭详细地址</t>
  </si>
  <si>
    <t>职业、工种或工作岗位</t>
  </si>
  <si>
    <t>工作单位</t>
  </si>
  <si>
    <t>单位地址</t>
  </si>
  <si>
    <t>事故时间</t>
  </si>
  <si>
    <t>诊断时间</t>
  </si>
  <si>
    <t>伤害部位或疾病名称</t>
  </si>
  <si>
    <t>伤害程度</t>
  </si>
  <si>
    <t>接触职业病危害时间</t>
  </si>
  <si>
    <t>接触职业病危害岗位</t>
  </si>
  <si>
    <t>职业病名称</t>
  </si>
  <si>
    <t>单位保险编号</t>
  </si>
  <si>
    <t>职工保险编号</t>
  </si>
  <si>
    <t>联系电话</t>
  </si>
  <si>
    <t>填表日期</t>
  </si>
  <si>
    <t>经办人</t>
  </si>
  <si>
    <t>受伤害经过</t>
  </si>
  <si>
    <t>事故发生地点</t>
  </si>
  <si>
    <t>首次就诊医院</t>
  </si>
  <si>
    <t>诊断结论</t>
  </si>
  <si>
    <t>申报类型</t>
  </si>
  <si>
    <t>就医方式</t>
  </si>
  <si>
    <t>工 伤 认 定 申 请 表</t>
  </si>
  <si>
    <t>申请人:</t>
  </si>
  <si>
    <t>受伤害职工:</t>
  </si>
  <si>
    <t>申请人与受伤害职工关系:</t>
  </si>
  <si>
    <t>申请人地址:</t>
  </si>
  <si>
    <t>邮政编码:</t>
  </si>
  <si>
    <t>联系电话:</t>
  </si>
  <si>
    <t>申请日期:</t>
  </si>
  <si>
    <t>性别</t>
  </si>
  <si>
    <t>出生日期</t>
  </si>
  <si>
    <t>家庭详细住址</t>
  </si>
  <si>
    <t>工作岗位</t>
  </si>
  <si>
    <t>参加工作时间</t>
  </si>
  <si>
    <t>单位工伤保险参保日期</t>
  </si>
  <si>
    <t>职工工伤保险参保日期</t>
  </si>
  <si>
    <t>申请认定工伤或申请视同工伤</t>
  </si>
  <si>
    <t>申请认定工伤</t>
  </si>
  <si>
    <t>职业病  名 称</t>
  </si>
  <si>
    <t>单位工伤保险参保编号</t>
  </si>
  <si>
    <t>职工个人工伤保险编号</t>
  </si>
  <si>
    <t>受伤害经过简述:</t>
  </si>
  <si>
    <t>签   字</t>
  </si>
  <si>
    <t>用人单位意见:</t>
  </si>
  <si>
    <t>法定代表人签字:</t>
  </si>
  <si>
    <t>人力资源和社会保障行政部门审查资料情况和受理意见:</t>
  </si>
  <si>
    <t xml:space="preserve">        年    月    日</t>
  </si>
  <si>
    <t>备 注:</t>
  </si>
  <si>
    <t>职工伤亡事故报告表</t>
  </si>
  <si>
    <t>单位名称</t>
  </si>
  <si>
    <t>法定代表人</t>
  </si>
  <si>
    <t>部门负责人</t>
  </si>
  <si>
    <t>电话</t>
  </si>
  <si>
    <t>职工工伤保险
参保日期</t>
  </si>
  <si>
    <t>年龄</t>
  </si>
  <si>
    <t>工种或岗位</t>
  </si>
  <si>
    <t>入厂日期</t>
  </si>
  <si>
    <t>事故发生时间</t>
  </si>
  <si>
    <t>首诊医院</t>
  </si>
  <si>
    <t>伤害部位</t>
  </si>
  <si>
    <t>事
故
经
过
及
处
理
情
况</t>
  </si>
  <si>
    <t>经办人：</t>
  </si>
  <si>
    <t>电话：</t>
  </si>
  <si>
    <t>填报时间：</t>
  </si>
  <si>
    <t>填表说明：1、单位名称一栏需加盖单位公章；</t>
  </si>
  <si>
    <t xml:space="preserve">          2、用人单位发生伤亡事故3个工作日内将此表填报一份同时附首次就医材料</t>
  </si>
  <si>
    <t xml:space="preserve">             报工伤保险经办机构备案。</t>
  </si>
  <si>
    <t xml:space="preserve">       年    月    日</t>
  </si>
  <si>
    <t>主管部门或区市县人事部门意见:</t>
  </si>
  <si>
    <t>受伤害职工或亲属意见:同意申请工伤，所填内容真实。</t>
  </si>
  <si>
    <t>同意申请工伤，所填内容属实。</t>
  </si>
  <si>
    <t>劳动合同关系</t>
  </si>
  <si>
    <t xml:space="preserve">    年      月      日</t>
  </si>
  <si>
    <t xml:space="preserve"> 年     月     日</t>
  </si>
  <si>
    <t xml:space="preserve">      年    月    日</t>
  </si>
  <si>
    <t xml:space="preserve"> 年    月   日</t>
  </si>
  <si>
    <t>姜运国</t>
  </si>
  <si>
    <t>刘连江</t>
  </si>
  <si>
    <t>86294910-104</t>
  </si>
  <si>
    <t>年    月    日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</si>
</sst>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/mm/dd\ h:mm"/>
    <numFmt numFmtId="178" formatCode="yyyy/mm/dd"/>
    <numFmt numFmtId="179" formatCode="yyyy&quot;年&quot;m&quot;月&quot;d&quot;日&quot;h&quot;时&quot;m&quot;分&quot;"/>
  </numFmts>
  <fonts count="15">
    <font>
      <sz val="12"/>
      <name val="宋体"/>
      <family val="0"/>
    </font>
    <font>
      <b/>
      <sz val="12"/>
      <color indexed="12"/>
      <name val="宋体"/>
      <family val="0"/>
    </font>
    <font>
      <b/>
      <sz val="12"/>
      <color indexed="10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24"/>
      <name val="宋体"/>
      <family val="0"/>
    </font>
    <font>
      <sz val="10"/>
      <name val="宋体"/>
      <family val="0"/>
    </font>
    <font>
      <b/>
      <sz val="10"/>
      <color indexed="48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24"/>
      <name val="黑体"/>
      <family val="0"/>
    </font>
    <font>
      <b/>
      <sz val="22"/>
      <name val="宋体"/>
      <family val="0"/>
    </font>
    <font>
      <sz val="9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1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176" fontId="0" fillId="0" borderId="14" xfId="0" applyNumberFormat="1" applyBorder="1" applyAlignment="1">
      <alignment vertical="center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4" xfId="0" applyFont="1" applyBorder="1" applyAlignment="1" applyProtection="1">
      <alignment vertical="center" wrapText="1"/>
      <protection/>
    </xf>
    <xf numFmtId="0" fontId="7" fillId="0" borderId="3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49" fontId="0" fillId="0" borderId="0" xfId="0" applyNumberFormat="1" applyFill="1" applyBorder="1" applyAlignment="1" applyProtection="1">
      <alignment horizontal="left"/>
      <protection locked="0"/>
    </xf>
    <xf numFmtId="49" fontId="0" fillId="0" borderId="0" xfId="0" applyNumberFormat="1" applyFill="1" applyBorder="1" applyAlignment="1" applyProtection="1">
      <alignment horizontal="center"/>
      <protection locked="0"/>
    </xf>
    <xf numFmtId="177" fontId="0" fillId="0" borderId="0" xfId="0" applyNumberFormat="1" applyFill="1" applyBorder="1" applyAlignment="1" applyProtection="1">
      <alignment horizontal="center"/>
      <protection locked="0"/>
    </xf>
    <xf numFmtId="178" fontId="0" fillId="0" borderId="0" xfId="0" applyNumberFormat="1" applyFont="1" applyFill="1" applyBorder="1" applyAlignment="1" applyProtection="1">
      <alignment horizontal="center"/>
      <protection locked="0"/>
    </xf>
    <xf numFmtId="178" fontId="0" fillId="0" borderId="0" xfId="0" applyNumberFormat="1" applyFill="1" applyBorder="1" applyAlignment="1" applyProtection="1">
      <alignment horizontal="center"/>
      <protection locked="0"/>
    </xf>
    <xf numFmtId="49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/>
      <protection locked="0"/>
    </xf>
    <xf numFmtId="49" fontId="0" fillId="0" borderId="0" xfId="0" applyNumberFormat="1" applyFont="1" applyFill="1" applyBorder="1" applyAlignment="1" applyProtection="1">
      <alignment horizontal="left"/>
      <protection locked="0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177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/>
      <protection locked="0"/>
    </xf>
    <xf numFmtId="0" fontId="0" fillId="2" borderId="0" xfId="0" applyNumberFormat="1" applyFill="1" applyBorder="1" applyAlignment="1" applyProtection="1">
      <alignment/>
      <protection/>
    </xf>
    <xf numFmtId="49" fontId="0" fillId="2" borderId="0" xfId="0" applyNumberFormat="1" applyFont="1" applyFill="1" applyBorder="1" applyAlignment="1" applyProtection="1">
      <alignment horizontal="left"/>
      <protection/>
    </xf>
    <xf numFmtId="177" fontId="0" fillId="2" borderId="0" xfId="0" applyNumberFormat="1" applyFont="1" applyFill="1" applyBorder="1" applyAlignment="1" applyProtection="1">
      <alignment horizontal="center"/>
      <protection/>
    </xf>
    <xf numFmtId="178" fontId="0" fillId="2" borderId="0" xfId="0" applyNumberFormat="1" applyFont="1" applyFill="1" applyBorder="1" applyAlignment="1" applyProtection="1">
      <alignment horizontal="center"/>
      <protection/>
    </xf>
    <xf numFmtId="49" fontId="0" fillId="2" borderId="0" xfId="0" applyNumberFormat="1" applyFont="1" applyFill="1" applyBorder="1" applyAlignment="1" applyProtection="1">
      <alignment horizontal="center"/>
      <protection/>
    </xf>
    <xf numFmtId="49" fontId="0" fillId="2" borderId="0" xfId="0" applyNumberFormat="1" applyFont="1" applyFill="1" applyBorder="1" applyAlignment="1" applyProtection="1">
      <alignment/>
      <protection/>
    </xf>
    <xf numFmtId="0" fontId="0" fillId="2" borderId="0" xfId="0" applyNumberFormat="1" applyFont="1" applyFill="1" applyBorder="1" applyAlignment="1" applyProtection="1">
      <alignment/>
      <protection/>
    </xf>
    <xf numFmtId="0" fontId="8" fillId="3" borderId="15" xfId="0" applyNumberFormat="1" applyFont="1" applyFill="1" applyBorder="1" applyAlignment="1" applyProtection="1">
      <alignment horizontal="center"/>
      <protection/>
    </xf>
    <xf numFmtId="49" fontId="8" fillId="3" borderId="15" xfId="0" applyNumberFormat="1" applyFont="1" applyFill="1" applyBorder="1" applyAlignment="1" applyProtection="1">
      <alignment horizontal="center"/>
      <protection/>
    </xf>
    <xf numFmtId="49" fontId="9" fillId="3" borderId="15" xfId="0" applyNumberFormat="1" applyFont="1" applyFill="1" applyBorder="1" applyAlignment="1" applyProtection="1">
      <alignment horizontal="center"/>
      <protection/>
    </xf>
    <xf numFmtId="177" fontId="8" fillId="3" borderId="15" xfId="0" applyNumberFormat="1" applyFont="1" applyFill="1" applyBorder="1" applyAlignment="1" applyProtection="1">
      <alignment horizontal="center"/>
      <protection/>
    </xf>
    <xf numFmtId="178" fontId="8" fillId="3" borderId="15" xfId="0" applyNumberFormat="1" applyFont="1" applyFill="1" applyBorder="1" applyAlignment="1" applyProtection="1">
      <alignment horizontal="center"/>
      <protection/>
    </xf>
    <xf numFmtId="178" fontId="9" fillId="3" borderId="15" xfId="0" applyNumberFormat="1" applyFont="1" applyFill="1" applyBorder="1" applyAlignment="1" applyProtection="1">
      <alignment horizontal="center"/>
      <protection/>
    </xf>
    <xf numFmtId="0" fontId="0" fillId="2" borderId="0" xfId="0" applyNumberFormat="1" applyFill="1" applyBorder="1" applyAlignment="1" applyProtection="1">
      <alignment horizontal="left"/>
      <protection locked="0"/>
    </xf>
    <xf numFmtId="0" fontId="5" fillId="0" borderId="13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0" fillId="0" borderId="2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 wrapText="1"/>
    </xf>
    <xf numFmtId="0" fontId="0" fillId="0" borderId="14" xfId="0" applyBorder="1" applyAlignment="1" applyProtection="1">
      <alignment horizontal="center" vertical="center"/>
      <protection locked="0"/>
    </xf>
    <xf numFmtId="31" fontId="0" fillId="0" borderId="14" xfId="0" applyNumberForma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1" fillId="2" borderId="16" xfId="0" applyNumberFormat="1" applyFont="1" applyFill="1" applyBorder="1" applyAlignment="1" applyProtection="1">
      <alignment horizontal="left" wrapText="1"/>
      <protection/>
    </xf>
    <xf numFmtId="31" fontId="4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176" fontId="0" fillId="0" borderId="20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5" fillId="0" borderId="2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left" vertical="top" wrapText="1"/>
      <protection/>
    </xf>
    <xf numFmtId="0" fontId="0" fillId="0" borderId="5" xfId="0" applyBorder="1" applyAlignment="1" applyProtection="1">
      <alignment horizontal="left" vertical="top" wrapText="1"/>
      <protection/>
    </xf>
    <xf numFmtId="0" fontId="0" fillId="0" borderId="6" xfId="0" applyBorder="1" applyAlignment="1" applyProtection="1">
      <alignment horizontal="left" vertical="top" wrapText="1"/>
      <protection/>
    </xf>
    <xf numFmtId="0" fontId="7" fillId="0" borderId="4" xfId="0" applyFont="1" applyBorder="1" applyAlignment="1" applyProtection="1">
      <alignment horizontal="center" vertical="center" wrapText="1"/>
      <protection/>
    </xf>
    <xf numFmtId="176" fontId="7" fillId="0" borderId="4" xfId="0" applyNumberFormat="1" applyFont="1" applyBorder="1" applyAlignment="1" applyProtection="1">
      <alignment horizontal="center" vertical="center" wrapText="1"/>
      <protection/>
    </xf>
    <xf numFmtId="176" fontId="7" fillId="0" borderId="12" xfId="0" applyNumberFormat="1" applyFont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27" xfId="0" applyBorder="1" applyAlignment="1" applyProtection="1">
      <alignment horizontal="center" vertical="center" wrapText="1"/>
      <protection/>
    </xf>
    <xf numFmtId="179" fontId="0" fillId="0" borderId="14" xfId="0" applyNumberFormat="1" applyBorder="1" applyAlignment="1" applyProtection="1">
      <alignment horizontal="center" vertical="center" wrapText="1"/>
      <protection/>
    </xf>
    <xf numFmtId="0" fontId="0" fillId="0" borderId="14" xfId="0" applyNumberFormat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1</xdr:col>
      <xdr:colOff>600075</xdr:colOff>
      <xdr:row>0</xdr:row>
      <xdr:rowOff>447675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9810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0</xdr:row>
      <xdr:rowOff>57150</xdr:rowOff>
    </xdr:from>
    <xdr:to>
      <xdr:col>1</xdr:col>
      <xdr:colOff>1619250</xdr:colOff>
      <xdr:row>0</xdr:row>
      <xdr:rowOff>457200</xdr:rowOff>
    </xdr:to>
    <xdr:pic>
      <xdr:nvPicPr>
        <xdr:cNvPr id="2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" y="57150"/>
          <a:ext cx="9810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indexed="10"/>
  </sheetPr>
  <dimension ref="A1:B18"/>
  <sheetViews>
    <sheetView workbookViewId="0" topLeftCell="A1">
      <selection activeCell="K17" sqref="K17"/>
    </sheetView>
  </sheetViews>
  <sheetFormatPr defaultColWidth="9.00390625" defaultRowHeight="14.25"/>
  <cols>
    <col min="1" max="1" width="8.00390625" style="0" customWidth="1"/>
  </cols>
  <sheetData>
    <row r="1" spans="1:2" ht="24" customHeight="1">
      <c r="A1" s="68" t="s">
        <v>0</v>
      </c>
      <c r="B1" s="68"/>
    </row>
    <row r="2" spans="1:2" ht="14.25">
      <c r="A2" s="1"/>
      <c r="B2" s="1"/>
    </row>
    <row r="3" ht="14.25">
      <c r="A3" t="s">
        <v>1</v>
      </c>
    </row>
    <row r="4" ht="14.25">
      <c r="A4" t="s">
        <v>2</v>
      </c>
    </row>
    <row r="5" ht="14.25">
      <c r="A5" t="s">
        <v>3</v>
      </c>
    </row>
    <row r="6" ht="14.25">
      <c r="A6" t="s">
        <v>4</v>
      </c>
    </row>
    <row r="7" ht="14.25">
      <c r="A7" t="s">
        <v>5</v>
      </c>
    </row>
    <row r="8" ht="14.25">
      <c r="A8" t="s">
        <v>6</v>
      </c>
    </row>
    <row r="9" ht="14.25">
      <c r="A9" t="s">
        <v>7</v>
      </c>
    </row>
    <row r="10" ht="14.25">
      <c r="A10" t="s">
        <v>8</v>
      </c>
    </row>
    <row r="11" ht="14.25">
      <c r="A11" t="s">
        <v>9</v>
      </c>
    </row>
    <row r="12" ht="14.25">
      <c r="A12" t="s">
        <v>10</v>
      </c>
    </row>
    <row r="13" ht="14.25">
      <c r="A13" t="s">
        <v>11</v>
      </c>
    </row>
    <row r="14" ht="14.25">
      <c r="A14" t="s">
        <v>12</v>
      </c>
    </row>
    <row r="15" ht="14.25">
      <c r="A15" t="s">
        <v>13</v>
      </c>
    </row>
    <row r="16" ht="14.25">
      <c r="A16" t="s">
        <v>14</v>
      </c>
    </row>
    <row r="17" ht="14.25">
      <c r="A17" t="s">
        <v>15</v>
      </c>
    </row>
    <row r="18" ht="14.25">
      <c r="A18" t="s">
        <v>16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A1:Z77"/>
  <sheetViews>
    <sheetView tabSelected="1" workbookViewId="0" topLeftCell="I1">
      <selection activeCell="I3" sqref="I3"/>
    </sheetView>
  </sheetViews>
  <sheetFormatPr defaultColWidth="9.00390625" defaultRowHeight="14.25"/>
  <cols>
    <col min="1" max="1" width="5.00390625" style="26" customWidth="1"/>
    <col min="2" max="2" width="21.625" style="43" bestFit="1" customWidth="1"/>
    <col min="3" max="3" width="11.50390625" style="44" customWidth="1"/>
    <col min="4" max="4" width="19.625" style="44" customWidth="1"/>
    <col min="5" max="5" width="36.25390625" style="43" customWidth="1"/>
    <col min="6" max="6" width="20.00390625" style="43" bestFit="1" customWidth="1"/>
    <col min="7" max="7" width="29.25390625" style="43" customWidth="1"/>
    <col min="8" max="8" width="25.875" style="43" customWidth="1"/>
    <col min="9" max="9" width="18.75390625" style="45" customWidth="1"/>
    <col min="10" max="10" width="13.875" style="39" bestFit="1" customWidth="1"/>
    <col min="11" max="11" width="19.00390625" style="43" customWidth="1"/>
    <col min="12" max="12" width="8.50390625" style="44" bestFit="1" customWidth="1"/>
    <col min="13" max="13" width="17.00390625" style="39" customWidth="1"/>
    <col min="14" max="14" width="17.375" style="43" customWidth="1"/>
    <col min="15" max="15" width="16.375" style="43" customWidth="1"/>
    <col min="16" max="17" width="12.25390625" style="44" bestFit="1" customWidth="1"/>
    <col min="18" max="18" width="12.125" style="44" customWidth="1"/>
    <col min="19" max="20" width="13.375" style="39" customWidth="1"/>
    <col min="21" max="21" width="53.625" style="43" customWidth="1"/>
    <col min="22" max="22" width="21.125" style="43" customWidth="1"/>
    <col min="23" max="23" width="16.50390625" style="43" customWidth="1"/>
    <col min="24" max="24" width="22.125" style="43" customWidth="1"/>
    <col min="25" max="25" width="15.00390625" style="46" customWidth="1"/>
    <col min="26" max="16384" width="9.00390625" style="26" bestFit="1" customWidth="1"/>
  </cols>
  <sheetData>
    <row r="1" spans="1:25" s="53" customFormat="1" ht="42" customHeight="1">
      <c r="A1" s="47"/>
      <c r="B1" s="60">
        <v>1</v>
      </c>
      <c r="C1" s="69" t="s">
        <v>17</v>
      </c>
      <c r="D1" s="69"/>
      <c r="E1" s="69"/>
      <c r="F1" s="69"/>
      <c r="G1" s="48"/>
      <c r="H1" s="48"/>
      <c r="I1" s="49"/>
      <c r="J1" s="50"/>
      <c r="K1" s="48"/>
      <c r="L1" s="51"/>
      <c r="M1" s="50"/>
      <c r="N1" s="48"/>
      <c r="O1" s="48"/>
      <c r="P1" s="51"/>
      <c r="Q1" s="51"/>
      <c r="R1" s="51"/>
      <c r="S1" s="50"/>
      <c r="T1" s="50"/>
      <c r="U1" s="48"/>
      <c r="V1" s="48"/>
      <c r="W1" s="48"/>
      <c r="X1" s="48"/>
      <c r="Y1" s="52"/>
    </row>
    <row r="2" spans="1:26" s="27" customFormat="1" ht="24.75" customHeight="1">
      <c r="A2" s="54" t="s">
        <v>18</v>
      </c>
      <c r="B2" s="55" t="s">
        <v>19</v>
      </c>
      <c r="C2" s="55" t="s">
        <v>20</v>
      </c>
      <c r="D2" s="55" t="s">
        <v>21</v>
      </c>
      <c r="E2" s="56" t="s">
        <v>22</v>
      </c>
      <c r="F2" s="55" t="s">
        <v>23</v>
      </c>
      <c r="G2" s="55" t="s">
        <v>24</v>
      </c>
      <c r="H2" s="55" t="s">
        <v>25</v>
      </c>
      <c r="I2" s="57" t="s">
        <v>26</v>
      </c>
      <c r="J2" s="58" t="s">
        <v>27</v>
      </c>
      <c r="K2" s="55" t="s">
        <v>28</v>
      </c>
      <c r="L2" s="55" t="s">
        <v>29</v>
      </c>
      <c r="M2" s="59" t="s">
        <v>30</v>
      </c>
      <c r="N2" s="56" t="s">
        <v>31</v>
      </c>
      <c r="O2" s="56" t="s">
        <v>32</v>
      </c>
      <c r="P2" s="58" t="s">
        <v>33</v>
      </c>
      <c r="Q2" s="58" t="s">
        <v>34</v>
      </c>
      <c r="R2" s="56" t="s">
        <v>35</v>
      </c>
      <c r="S2" s="58" t="s">
        <v>36</v>
      </c>
      <c r="T2" s="58" t="s">
        <v>37</v>
      </c>
      <c r="U2" s="55" t="s">
        <v>38</v>
      </c>
      <c r="V2" s="55" t="s">
        <v>39</v>
      </c>
      <c r="W2" s="55" t="s">
        <v>40</v>
      </c>
      <c r="X2" s="55" t="s">
        <v>41</v>
      </c>
      <c r="Y2" s="55" t="s">
        <v>42</v>
      </c>
      <c r="Z2" s="55" t="s">
        <v>43</v>
      </c>
    </row>
    <row r="3" spans="1:26" ht="15.75" customHeight="1">
      <c r="A3" s="26">
        <v>1</v>
      </c>
      <c r="B3" s="30"/>
      <c r="C3" s="30"/>
      <c r="D3" s="37"/>
      <c r="E3" s="30"/>
      <c r="F3" s="36"/>
      <c r="G3" s="30"/>
      <c r="H3" s="30"/>
      <c r="I3" s="38"/>
      <c r="K3" s="36"/>
      <c r="L3" s="37"/>
      <c r="N3" s="36"/>
      <c r="O3" s="36"/>
      <c r="P3" s="37"/>
      <c r="Q3" s="37"/>
      <c r="R3" s="37"/>
      <c r="T3" s="40"/>
      <c r="U3" s="30"/>
      <c r="V3" s="36"/>
      <c r="W3" s="30"/>
      <c r="X3" s="36"/>
      <c r="Y3" s="41"/>
      <c r="Z3" s="42"/>
    </row>
    <row r="4" spans="2:26" ht="14.25">
      <c r="B4" s="36"/>
      <c r="W4" s="36"/>
      <c r="Z4" s="42"/>
    </row>
    <row r="5" ht="14.25">
      <c r="Z5" s="42"/>
    </row>
    <row r="6" ht="14.25">
      <c r="Z6" s="42"/>
    </row>
    <row r="7" ht="14.25">
      <c r="Z7" s="42"/>
    </row>
    <row r="8" ht="14.25">
      <c r="Z8" s="42"/>
    </row>
    <row r="9" ht="14.25">
      <c r="Z9" s="42"/>
    </row>
    <row r="10" ht="14.25">
      <c r="Z10" s="42"/>
    </row>
    <row r="11" ht="14.25">
      <c r="Z11" s="42"/>
    </row>
    <row r="12" ht="14.25">
      <c r="Z12" s="42"/>
    </row>
    <row r="13" ht="14.25">
      <c r="Z13" s="42"/>
    </row>
    <row r="14" ht="14.25">
      <c r="Z14" s="42"/>
    </row>
    <row r="15" ht="14.25">
      <c r="Z15" s="42"/>
    </row>
    <row r="16" ht="14.25">
      <c r="Z16" s="42"/>
    </row>
    <row r="17" ht="14.25">
      <c r="Z17" s="42"/>
    </row>
    <row r="18" ht="14.25">
      <c r="Z18" s="42"/>
    </row>
    <row r="19" ht="14.25">
      <c r="Z19" s="42"/>
    </row>
    <row r="20" ht="14.25">
      <c r="Z20" s="42"/>
    </row>
    <row r="21" ht="14.25">
      <c r="Z21" s="42"/>
    </row>
    <row r="22" ht="14.25">
      <c r="Z22" s="42"/>
    </row>
    <row r="23" ht="14.25">
      <c r="Z23" s="42"/>
    </row>
    <row r="24" ht="14.25">
      <c r="Z24" s="42"/>
    </row>
    <row r="25" ht="14.25">
      <c r="Z25" s="42"/>
    </row>
    <row r="26" ht="14.25">
      <c r="Z26" s="42"/>
    </row>
    <row r="27" ht="14.25">
      <c r="Z27" s="42"/>
    </row>
    <row r="28" ht="14.25">
      <c r="Z28" s="42"/>
    </row>
    <row r="29" ht="14.25">
      <c r="Z29" s="42"/>
    </row>
    <row r="30" ht="14.25">
      <c r="Z30" s="42"/>
    </row>
    <row r="31" ht="14.25">
      <c r="Z31" s="42"/>
    </row>
    <row r="32" ht="14.25">
      <c r="Z32" s="42"/>
    </row>
    <row r="33" ht="14.25">
      <c r="Z33" s="42"/>
    </row>
    <row r="34" ht="14.25">
      <c r="Z34" s="42"/>
    </row>
    <row r="35" ht="14.25">
      <c r="Z35" s="42"/>
    </row>
    <row r="36" ht="14.25">
      <c r="Z36" s="42"/>
    </row>
    <row r="37" ht="14.25">
      <c r="Z37" s="42"/>
    </row>
    <row r="38" ht="14.25">
      <c r="Z38" s="42"/>
    </row>
    <row r="39" ht="14.25">
      <c r="Z39" s="42"/>
    </row>
    <row r="40" ht="14.25">
      <c r="Z40" s="42"/>
    </row>
    <row r="41" ht="14.25">
      <c r="Z41" s="42"/>
    </row>
    <row r="42" ht="14.25">
      <c r="Z42" s="42"/>
    </row>
    <row r="43" ht="14.25">
      <c r="Z43" s="42"/>
    </row>
    <row r="44" ht="14.25">
      <c r="Z44" s="42"/>
    </row>
    <row r="45" ht="14.25">
      <c r="Z45" s="42"/>
    </row>
    <row r="46" ht="14.25">
      <c r="Z46" s="42"/>
    </row>
    <row r="47" ht="14.25">
      <c r="Z47" s="42"/>
    </row>
    <row r="48" ht="14.25">
      <c r="Z48" s="42"/>
    </row>
    <row r="49" ht="14.25">
      <c r="Z49" s="42"/>
    </row>
    <row r="50" ht="14.25">
      <c r="Z50" s="42"/>
    </row>
    <row r="51" ht="14.25">
      <c r="Z51" s="42"/>
    </row>
    <row r="52" ht="14.25">
      <c r="Z52" s="42"/>
    </row>
    <row r="53" ht="14.25">
      <c r="Z53" s="42"/>
    </row>
    <row r="54" ht="14.25">
      <c r="Z54" s="42"/>
    </row>
    <row r="55" ht="14.25">
      <c r="Z55" s="42"/>
    </row>
    <row r="56" ht="14.25">
      <c r="Z56" s="42"/>
    </row>
    <row r="57" ht="14.25">
      <c r="Z57" s="42"/>
    </row>
    <row r="58" ht="14.25">
      <c r="Z58" s="42"/>
    </row>
    <row r="59" ht="14.25">
      <c r="Z59" s="42"/>
    </row>
    <row r="60" ht="14.25">
      <c r="Z60" s="42"/>
    </row>
    <row r="61" ht="14.25">
      <c r="Z61" s="42"/>
    </row>
    <row r="62" ht="14.25">
      <c r="Z62" s="42"/>
    </row>
    <row r="63" ht="14.25">
      <c r="Z63" s="42"/>
    </row>
    <row r="64" ht="14.25">
      <c r="Z64" s="42"/>
    </row>
    <row r="65" ht="14.25">
      <c r="Z65" s="42"/>
    </row>
    <row r="66" ht="14.25">
      <c r="Z66" s="42"/>
    </row>
    <row r="67" ht="14.25">
      <c r="Z67" s="42"/>
    </row>
    <row r="68" ht="14.25">
      <c r="Z68" s="42"/>
    </row>
    <row r="69" ht="14.25">
      <c r="Z69" s="42"/>
    </row>
    <row r="70" ht="14.25">
      <c r="Z70" s="42"/>
    </row>
    <row r="71" ht="14.25">
      <c r="Z71" s="42"/>
    </row>
    <row r="72" ht="14.25">
      <c r="Z72" s="42"/>
    </row>
    <row r="73" ht="14.25">
      <c r="Z73" s="42"/>
    </row>
    <row r="74" ht="14.25">
      <c r="Z74" s="42"/>
    </row>
    <row r="75" ht="14.25">
      <c r="Z75" s="42"/>
    </row>
    <row r="76" ht="14.25">
      <c r="Z76" s="42"/>
    </row>
    <row r="77" ht="14.25">
      <c r="Z77" s="42"/>
    </row>
  </sheetData>
  <sheetProtection password="C60E" sheet="1" insertRows="0" deleteRows="0" sort="0"/>
  <mergeCells count="1">
    <mergeCell ref="C1:F1"/>
  </mergeCells>
  <dataValidations count="7">
    <dataValidation allowBlank="1" showInputMessage="1" showErrorMessage="1" promptTitle="输入格式如:" prompt="2009-06-20 21:50" sqref="I3:I65536"/>
    <dataValidation allowBlank="1" showInputMessage="1" showErrorMessage="1" promptTitle="输入格式如：" prompt="2009-06-20" sqref="M3:M65536 S3:S65536 J3:J65536"/>
    <dataValidation type="list" allowBlank="1" showInputMessage="1" showErrorMessage="1" sqref="Z3:Z94">
      <formula1>"门诊,住院"</formula1>
    </dataValidation>
    <dataValidation type="list" allowBlank="1" showInputMessage="1" showErrorMessage="1" sqref="Y3:Y65536">
      <formula1>"企业工伤申报,企业工亡申报,事业工伤申报,事业工亡申报"</formula1>
    </dataValidation>
    <dataValidation type="list" allowBlank="1" showInputMessage="1" showErrorMessage="1" sqref="L3:L65536">
      <formula1>"死亡,重伤,轻伤"</formula1>
    </dataValidation>
    <dataValidation type="textLength" allowBlank="1" showInputMessage="1" showErrorMessage="1" imeMode="off" sqref="D2:D65536">
      <formula1>15</formula1>
      <formula2>18</formula2>
    </dataValidation>
    <dataValidation type="textLength" operator="lessThanOrEqual" allowBlank="1" showInputMessage="1" showErrorMessage="1" sqref="U1:U65536">
      <formula1>350</formula1>
    </dataValidation>
  </dataValidations>
  <printOptions/>
  <pageMargins left="0.75" right="0.75" top="1" bottom="1" header="0.5" footer="0.5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indexed="22"/>
  </sheetPr>
  <dimension ref="A2:H16"/>
  <sheetViews>
    <sheetView workbookViewId="0" topLeftCell="A7">
      <selection activeCell="C5" sqref="C5"/>
    </sheetView>
  </sheetViews>
  <sheetFormatPr defaultColWidth="9.00390625" defaultRowHeight="14.25"/>
  <cols>
    <col min="1" max="1" width="12.375" style="0" customWidth="1"/>
    <col min="2" max="2" width="3.375" style="0" customWidth="1"/>
    <col min="3" max="3" width="15.625" style="0" customWidth="1"/>
    <col min="4" max="4" width="9.375" style="0" customWidth="1"/>
    <col min="5" max="7" width="11.625" style="0" customWidth="1"/>
  </cols>
  <sheetData>
    <row r="1" ht="50.25" customHeight="1"/>
    <row r="2" spans="1:8" ht="71.25" customHeight="1">
      <c r="A2" s="74" t="s">
        <v>44</v>
      </c>
      <c r="B2" s="74"/>
      <c r="C2" s="74"/>
      <c r="D2" s="74"/>
      <c r="E2" s="74"/>
      <c r="F2" s="74"/>
      <c r="G2" s="22"/>
      <c r="H2" s="2"/>
    </row>
    <row r="3" ht="30" customHeight="1"/>
    <row r="4" spans="1:6" ht="30" customHeight="1">
      <c r="A4" s="3" t="s">
        <v>45</v>
      </c>
      <c r="B4" s="73">
        <f>VLOOKUP('工伤认定导入'!B1,'工伤认定导入'!A:U,2)</f>
        <v>0</v>
      </c>
      <c r="C4" s="73"/>
      <c r="D4" s="73"/>
      <c r="E4" s="73"/>
      <c r="F4" s="73"/>
    </row>
    <row r="5" ht="30" customHeight="1">
      <c r="D5" s="3"/>
    </row>
    <row r="6" spans="1:6" ht="30" customHeight="1">
      <c r="A6" s="75" t="s">
        <v>46</v>
      </c>
      <c r="B6" s="75"/>
      <c r="C6" s="73">
        <f>VLOOKUP('工伤认定导入'!B1,'工伤认定导入'!A:U,3)</f>
        <v>0</v>
      </c>
      <c r="D6" s="73"/>
      <c r="E6" s="73"/>
      <c r="F6" s="73"/>
    </row>
    <row r="7" ht="30" customHeight="1">
      <c r="D7" s="3"/>
    </row>
    <row r="8" spans="1:6" ht="30" customHeight="1">
      <c r="A8" s="3" t="s">
        <v>47</v>
      </c>
      <c r="B8" s="3"/>
      <c r="C8" s="3"/>
      <c r="D8" s="71" t="s">
        <v>94</v>
      </c>
      <c r="E8" s="71"/>
      <c r="F8" s="71"/>
    </row>
    <row r="9" ht="30" customHeight="1">
      <c r="D9" s="3"/>
    </row>
    <row r="10" spans="1:6" ht="30" customHeight="1">
      <c r="A10" s="3" t="s">
        <v>48</v>
      </c>
      <c r="B10" s="3"/>
      <c r="C10" s="72">
        <f>VLOOKUP('工伤认定导入'!B1,'工伤认定导入'!A:U,8)</f>
        <v>0</v>
      </c>
      <c r="D10" s="72"/>
      <c r="E10" s="72"/>
      <c r="F10" s="72"/>
    </row>
    <row r="11" ht="30" customHeight="1">
      <c r="D11" s="3"/>
    </row>
    <row r="12" spans="1:6" ht="30" customHeight="1">
      <c r="A12" s="3" t="s">
        <v>49</v>
      </c>
      <c r="B12" s="71"/>
      <c r="C12" s="71"/>
      <c r="D12" s="71"/>
      <c r="E12" s="71"/>
      <c r="F12" s="71"/>
    </row>
    <row r="13" ht="30" customHeight="1">
      <c r="D13" s="3"/>
    </row>
    <row r="14" spans="1:6" ht="30" customHeight="1">
      <c r="A14" s="3" t="s">
        <v>50</v>
      </c>
      <c r="B14" s="73">
        <f>VLOOKUP('工伤认定导入'!B1,'工伤认定导入'!A:U,18)</f>
        <v>0</v>
      </c>
      <c r="C14" s="73"/>
      <c r="D14" s="73"/>
      <c r="E14" s="73"/>
      <c r="F14" s="73"/>
    </row>
    <row r="15" ht="30" customHeight="1">
      <c r="D15" s="3"/>
    </row>
    <row r="16" spans="1:7" ht="30" customHeight="1">
      <c r="A16" s="3" t="s">
        <v>51</v>
      </c>
      <c r="B16" s="70">
        <f>VLOOKUP('工伤认定导入'!B1,'工伤认定导入'!A:U,19)</f>
        <v>0</v>
      </c>
      <c r="C16" s="70"/>
      <c r="D16" s="70"/>
      <c r="E16" s="70"/>
      <c r="F16" s="70"/>
      <c r="G16" s="2"/>
    </row>
    <row r="17" ht="21" customHeight="1"/>
  </sheetData>
  <sheetProtection password="C91E" sheet="1" objects="1" scenarios="1"/>
  <mergeCells count="9">
    <mergeCell ref="A2:F2"/>
    <mergeCell ref="B4:F4"/>
    <mergeCell ref="A6:B6"/>
    <mergeCell ref="C6:F6"/>
    <mergeCell ref="B16:F16"/>
    <mergeCell ref="D8:F8"/>
    <mergeCell ref="C10:F10"/>
    <mergeCell ref="B12:F12"/>
    <mergeCell ref="B14:F14"/>
  </mergeCells>
  <printOptions/>
  <pageMargins left="1.3381944444444445" right="0.9444444444444444" top="0.9840277777777777" bottom="0.9840277777777777" header="0.5111111111111111" footer="0.5111111111111111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indexed="22"/>
  </sheetPr>
  <dimension ref="A1:J17"/>
  <sheetViews>
    <sheetView workbookViewId="0" topLeftCell="A1">
      <selection activeCell="A13" sqref="A13:J13"/>
    </sheetView>
  </sheetViews>
  <sheetFormatPr defaultColWidth="9.00390625" defaultRowHeight="14.25"/>
  <cols>
    <col min="1" max="1" width="10.625" style="1" customWidth="1"/>
    <col min="2" max="2" width="13.50390625" style="0" customWidth="1"/>
    <col min="3" max="3" width="3.125" style="0" customWidth="1"/>
    <col min="4" max="5" width="4.125" style="0" customWidth="1"/>
    <col min="6" max="6" width="2.75390625" style="0" customWidth="1"/>
    <col min="7" max="7" width="8.00390625" style="0" customWidth="1"/>
    <col min="8" max="8" width="7.875" style="0" customWidth="1"/>
    <col min="9" max="9" width="8.625" style="0" customWidth="1"/>
    <col min="10" max="10" width="17.625" style="0" customWidth="1"/>
  </cols>
  <sheetData>
    <row r="1" spans="1:10" ht="30" customHeight="1">
      <c r="A1" s="23" t="s">
        <v>20</v>
      </c>
      <c r="B1" s="23">
        <f>VLOOKUP('工伤认定导入'!B1,'工伤认定导入'!A:U,3)</f>
        <v>0</v>
      </c>
      <c r="C1" s="64" t="s">
        <v>52</v>
      </c>
      <c r="D1" s="64"/>
      <c r="E1" s="64" t="e">
        <f>IF(LEN(B2)=18,IF(MOD(MID(B2,17,1),2)=0,"女","男"),IF(MOD(MID(B2,15,1),2)=0,"女","男"))</f>
        <v>#VALUE!</v>
      </c>
      <c r="F1" s="64"/>
      <c r="G1" s="64" t="s">
        <v>53</v>
      </c>
      <c r="H1" s="64"/>
      <c r="I1" s="64" t="str">
        <f>IF(LEN(B2)=18,MID(B2,7,4)&amp;"年"&amp;MID(B2,11,2)&amp;"月"&amp;MID(B2,13,2)&amp;"日","19"&amp;MID(B2,7,2)&amp;"年"&amp;MID(B2,9,2)&amp;"月"&amp;MID(B2,11,2)&amp;"日")</f>
        <v>19年月日</v>
      </c>
      <c r="J1" s="64"/>
    </row>
    <row r="2" spans="1:10" ht="30" customHeight="1">
      <c r="A2" s="23" t="s">
        <v>21</v>
      </c>
      <c r="B2" s="87">
        <f>VLOOKUP('工伤认定导入'!B1,'工伤认定导入'!A:U,4)</f>
        <v>0</v>
      </c>
      <c r="C2" s="87"/>
      <c r="D2" s="87"/>
      <c r="E2" s="64" t="s">
        <v>54</v>
      </c>
      <c r="F2" s="64"/>
      <c r="G2" s="64"/>
      <c r="H2" s="64">
        <f>VLOOKUP('工伤认定导入'!B1,'工伤认定导入'!A:U,5)</f>
        <v>0</v>
      </c>
      <c r="I2" s="64"/>
      <c r="J2" s="64"/>
    </row>
    <row r="3" spans="1:10" ht="30" customHeight="1">
      <c r="A3" s="24" t="s">
        <v>55</v>
      </c>
      <c r="B3" s="64">
        <f>VLOOKUP('工伤认定导入'!B1,'工伤认定导入'!A:U,6)</f>
        <v>0</v>
      </c>
      <c r="C3" s="64"/>
      <c r="D3" s="64"/>
      <c r="E3" s="64" t="s">
        <v>56</v>
      </c>
      <c r="F3" s="64"/>
      <c r="G3" s="64"/>
      <c r="H3" s="66" t="s">
        <v>98</v>
      </c>
      <c r="I3" s="66"/>
      <c r="J3" s="66"/>
    </row>
    <row r="4" spans="1:10" ht="30" customHeight="1">
      <c r="A4" s="23" t="s">
        <v>24</v>
      </c>
      <c r="B4" s="64">
        <f>VLOOKUP('工伤认定导入'!B1,'工伤认定导入'!A:U,7)</f>
        <v>0</v>
      </c>
      <c r="C4" s="64"/>
      <c r="D4" s="64"/>
      <c r="E4" s="64"/>
      <c r="F4" s="64"/>
      <c r="G4" s="64"/>
      <c r="H4" s="64"/>
      <c r="I4" s="64"/>
      <c r="J4" s="64"/>
    </row>
    <row r="5" spans="1:10" ht="30" customHeight="1">
      <c r="A5" s="64" t="s">
        <v>57</v>
      </c>
      <c r="B5" s="64"/>
      <c r="C5" s="64"/>
      <c r="D5" s="90" t="s">
        <v>95</v>
      </c>
      <c r="E5" s="91"/>
      <c r="F5" s="91"/>
      <c r="G5" s="91"/>
      <c r="H5" s="91"/>
      <c r="I5" s="91"/>
      <c r="J5" s="92"/>
    </row>
    <row r="6" spans="1:10" ht="30" customHeight="1">
      <c r="A6" s="64" t="s">
        <v>58</v>
      </c>
      <c r="B6" s="64"/>
      <c r="C6" s="64"/>
      <c r="D6" s="66" t="s">
        <v>95</v>
      </c>
      <c r="E6" s="66"/>
      <c r="F6" s="66"/>
      <c r="G6" s="66"/>
      <c r="H6" s="66"/>
      <c r="I6" s="66"/>
      <c r="J6" s="66"/>
    </row>
    <row r="7" spans="1:10" ht="30" customHeight="1">
      <c r="A7" s="64" t="s">
        <v>59</v>
      </c>
      <c r="B7" s="64"/>
      <c r="C7" s="64"/>
      <c r="D7" s="66" t="s">
        <v>60</v>
      </c>
      <c r="E7" s="66"/>
      <c r="F7" s="66"/>
      <c r="G7" s="66"/>
      <c r="H7" s="66"/>
      <c r="I7" s="66"/>
      <c r="J7" s="66"/>
    </row>
    <row r="8" spans="1:10" ht="30" customHeight="1">
      <c r="A8" s="23" t="s">
        <v>26</v>
      </c>
      <c r="B8" s="67">
        <f>'工伤认定导入'!I3</f>
        <v>0</v>
      </c>
      <c r="C8" s="67"/>
      <c r="D8" s="67"/>
      <c r="E8" s="67"/>
      <c r="F8" s="64" t="s">
        <v>27</v>
      </c>
      <c r="G8" s="64"/>
      <c r="H8" s="67">
        <f>'工伤认定导入'!J3</f>
        <v>0</v>
      </c>
      <c r="I8" s="64"/>
      <c r="J8" s="64"/>
    </row>
    <row r="9" spans="1:10" ht="30" customHeight="1">
      <c r="A9" s="24" t="s">
        <v>28</v>
      </c>
      <c r="B9" s="64"/>
      <c r="C9" s="64"/>
      <c r="D9" s="64"/>
      <c r="E9" s="64"/>
      <c r="F9" s="64" t="s">
        <v>29</v>
      </c>
      <c r="G9" s="64"/>
      <c r="H9" s="64">
        <f>VLOOKUP('工伤认定导入'!B1,'工伤认定导入'!A:U,12)</f>
        <v>0</v>
      </c>
      <c r="I9" s="64"/>
      <c r="J9" s="64"/>
    </row>
    <row r="10" spans="1:10" ht="30" customHeight="1">
      <c r="A10" s="24" t="s">
        <v>30</v>
      </c>
      <c r="B10" s="25">
        <f>IF((VLOOKUP('工伤认定导入'!B1,'工伤认定导入'!A:U,13))=0,"",VLOOKUP('工伤认定导入'!B1,'工伤认定导入'!A:U,13))</f>
      </c>
      <c r="C10" s="86" t="s">
        <v>31</v>
      </c>
      <c r="D10" s="86"/>
      <c r="E10" s="86"/>
      <c r="F10" s="65">
        <f>IF((VLOOKUP('工伤认定导入'!B1,'工伤认定导入'!A:U,14))=0,"",VLOOKUP('工伤认定导入'!B1,'工伤认定导入'!A:U,14))</f>
      </c>
      <c r="G10" s="65"/>
      <c r="H10" s="24" t="s">
        <v>61</v>
      </c>
      <c r="I10" s="87">
        <f>IF((VLOOKUP('工伤认定导入'!B1,'工伤认定导入'!A:U,15))=0,"",VLOOKUP('工伤认定导入'!B1,'工伤认定导入'!A:U,15))</f>
      </c>
      <c r="J10" s="87"/>
    </row>
    <row r="11" spans="1:10" ht="30" customHeight="1">
      <c r="A11" s="24" t="s">
        <v>62</v>
      </c>
      <c r="B11" s="85"/>
      <c r="C11" s="85"/>
      <c r="D11" s="85"/>
      <c r="E11" s="85"/>
      <c r="F11" s="86" t="s">
        <v>63</v>
      </c>
      <c r="G11" s="86"/>
      <c r="H11" s="87">
        <f>IF(VLOOKUP('工伤认定导入'!B1,'工伤认定导入'!A:U,17)=0,"",VLOOKUP('工伤认定导入'!B1,'工伤认定导入'!A:U,17))</f>
      </c>
      <c r="I11" s="87"/>
      <c r="J11" s="87"/>
    </row>
    <row r="12" spans="1:10" ht="21" customHeight="1">
      <c r="A12" s="88" t="s">
        <v>64</v>
      </c>
      <c r="B12" s="89"/>
      <c r="C12" s="89"/>
      <c r="D12" s="89"/>
      <c r="E12" s="89"/>
      <c r="F12" s="89"/>
      <c r="G12" s="89"/>
      <c r="H12" s="89"/>
      <c r="I12" s="89"/>
      <c r="J12" s="63"/>
    </row>
    <row r="13" spans="1:10" ht="200.25" customHeight="1">
      <c r="A13" s="76">
        <f>VLOOKUP('工伤认定导入'!B1,'工伤认定导入'!A:U,21)</f>
        <v>0</v>
      </c>
      <c r="B13" s="77"/>
      <c r="C13" s="77"/>
      <c r="D13" s="77"/>
      <c r="E13" s="77"/>
      <c r="F13" s="77"/>
      <c r="G13" s="77"/>
      <c r="H13" s="77"/>
      <c r="I13" s="77"/>
      <c r="J13" s="78"/>
    </row>
    <row r="14" spans="1:10" ht="24" customHeight="1">
      <c r="A14" s="79" t="s">
        <v>92</v>
      </c>
      <c r="B14" s="80"/>
      <c r="C14" s="80"/>
      <c r="D14" s="80"/>
      <c r="E14" s="80"/>
      <c r="F14" s="80"/>
      <c r="G14" s="80"/>
      <c r="H14" s="80"/>
      <c r="I14" s="80"/>
      <c r="J14" s="81"/>
    </row>
    <row r="15" spans="1:10" ht="24" customHeight="1">
      <c r="A15" s="4"/>
      <c r="B15" s="5"/>
      <c r="C15" s="5"/>
      <c r="D15" s="5"/>
      <c r="E15" s="5"/>
      <c r="F15" s="5"/>
      <c r="G15" s="5"/>
      <c r="H15" s="5"/>
      <c r="I15" s="5"/>
      <c r="J15" s="6"/>
    </row>
    <row r="16" spans="1:10" ht="24" customHeight="1">
      <c r="A16" s="4"/>
      <c r="B16" s="5"/>
      <c r="C16" s="5"/>
      <c r="D16" s="5"/>
      <c r="E16" s="5"/>
      <c r="F16" s="5"/>
      <c r="G16" s="5"/>
      <c r="H16" s="5" t="s">
        <v>65</v>
      </c>
      <c r="I16" s="5"/>
      <c r="J16" s="6"/>
    </row>
    <row r="17" spans="1:10" ht="24" customHeight="1">
      <c r="A17" s="7"/>
      <c r="B17" s="8"/>
      <c r="C17" s="8"/>
      <c r="D17" s="8"/>
      <c r="E17" s="8"/>
      <c r="F17" s="8"/>
      <c r="G17" s="8"/>
      <c r="H17" s="82" t="s">
        <v>98</v>
      </c>
      <c r="I17" s="83"/>
      <c r="J17" s="84"/>
    </row>
  </sheetData>
  <mergeCells count="33">
    <mergeCell ref="C1:D1"/>
    <mergeCell ref="E1:F1"/>
    <mergeCell ref="G1:H1"/>
    <mergeCell ref="I1:J1"/>
    <mergeCell ref="B2:D2"/>
    <mergeCell ref="E2:G2"/>
    <mergeCell ref="H2:J2"/>
    <mergeCell ref="B3:D3"/>
    <mergeCell ref="E3:G3"/>
    <mergeCell ref="H3:J3"/>
    <mergeCell ref="B4:J4"/>
    <mergeCell ref="A5:C5"/>
    <mergeCell ref="D5:J5"/>
    <mergeCell ref="A6:C6"/>
    <mergeCell ref="D6:J6"/>
    <mergeCell ref="A7:C7"/>
    <mergeCell ref="D7:J7"/>
    <mergeCell ref="B8:E8"/>
    <mergeCell ref="F8:G8"/>
    <mergeCell ref="H8:J8"/>
    <mergeCell ref="B9:E9"/>
    <mergeCell ref="F9:G9"/>
    <mergeCell ref="H9:J9"/>
    <mergeCell ref="C10:E10"/>
    <mergeCell ref="F10:G10"/>
    <mergeCell ref="I10:J10"/>
    <mergeCell ref="A13:J13"/>
    <mergeCell ref="A14:J14"/>
    <mergeCell ref="H17:J17"/>
    <mergeCell ref="B11:E11"/>
    <mergeCell ref="F11:G11"/>
    <mergeCell ref="H11:J11"/>
    <mergeCell ref="A12:J12"/>
  </mergeCells>
  <printOptions/>
  <pageMargins left="0.7479166666666667" right="0.7479166666666667" top="1.1805555555555556" bottom="0.9840277777777777" header="0.5111111111111111" footer="0.5111111111111111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indexed="22"/>
  </sheetPr>
  <dimension ref="A1:F20"/>
  <sheetViews>
    <sheetView workbookViewId="0" topLeftCell="A1">
      <selection activeCell="F7" sqref="F7"/>
    </sheetView>
  </sheetViews>
  <sheetFormatPr defaultColWidth="9.00390625" defaultRowHeight="14.25"/>
  <cols>
    <col min="2" max="6" width="13.125" style="0" customWidth="1"/>
  </cols>
  <sheetData>
    <row r="1" spans="1:6" ht="30" customHeight="1">
      <c r="A1" s="93" t="s">
        <v>66</v>
      </c>
      <c r="B1" s="94"/>
      <c r="C1" s="9" t="s">
        <v>93</v>
      </c>
      <c r="D1" s="9"/>
      <c r="E1" s="9"/>
      <c r="F1" s="10"/>
    </row>
    <row r="2" spans="1:6" ht="30" customHeight="1">
      <c r="A2" s="11"/>
      <c r="B2" s="5"/>
      <c r="C2" s="5"/>
      <c r="D2" s="5"/>
      <c r="E2" s="5"/>
      <c r="F2" s="6"/>
    </row>
    <row r="3" spans="1:6" ht="30" customHeight="1">
      <c r="A3" s="11"/>
      <c r="B3" s="5"/>
      <c r="C3" s="5"/>
      <c r="D3" s="5"/>
      <c r="E3" s="5"/>
      <c r="F3" s="6"/>
    </row>
    <row r="4" spans="1:6" ht="30" customHeight="1">
      <c r="A4" s="11"/>
      <c r="B4" s="5"/>
      <c r="C4" s="5"/>
      <c r="D4" s="95" t="s">
        <v>67</v>
      </c>
      <c r="E4" s="95"/>
      <c r="F4" s="6"/>
    </row>
    <row r="5" spans="1:6" ht="30" customHeight="1">
      <c r="A5" s="11"/>
      <c r="B5" s="5"/>
      <c r="C5" s="5"/>
      <c r="D5" s="12"/>
      <c r="E5" s="12"/>
      <c r="F5" s="6"/>
    </row>
    <row r="6" spans="1:6" ht="30" customHeight="1">
      <c r="A6" s="11"/>
      <c r="B6" s="5"/>
      <c r="C6" s="5"/>
      <c r="D6" s="5"/>
      <c r="E6" s="95" t="s">
        <v>97</v>
      </c>
      <c r="F6" s="96"/>
    </row>
    <row r="7" spans="1:6" ht="30" customHeight="1">
      <c r="A7" s="11"/>
      <c r="B7" s="5"/>
      <c r="C7" s="5"/>
      <c r="D7" s="5"/>
      <c r="E7" s="12"/>
      <c r="F7" s="13"/>
    </row>
    <row r="8" spans="1:6" ht="30" customHeight="1">
      <c r="A8" s="61" t="s">
        <v>68</v>
      </c>
      <c r="B8" s="62"/>
      <c r="C8" s="62"/>
      <c r="D8" s="62"/>
      <c r="E8" s="18"/>
      <c r="F8" s="17"/>
    </row>
    <row r="9" spans="1:6" ht="30" customHeight="1">
      <c r="A9" s="4"/>
      <c r="B9" s="12"/>
      <c r="C9" s="12"/>
      <c r="D9" s="12"/>
      <c r="E9" s="12"/>
      <c r="F9" s="6"/>
    </row>
    <row r="10" spans="1:6" ht="30" customHeight="1">
      <c r="A10" s="11"/>
      <c r="B10" s="5"/>
      <c r="C10" s="5"/>
      <c r="D10" s="5"/>
      <c r="E10" s="5"/>
      <c r="F10" s="6"/>
    </row>
    <row r="11" spans="1:6" ht="30" customHeight="1">
      <c r="A11" s="11"/>
      <c r="B11" s="5"/>
      <c r="C11" s="5"/>
      <c r="D11" s="5"/>
      <c r="E11" s="5"/>
      <c r="F11" s="6"/>
    </row>
    <row r="12" spans="1:6" ht="30" customHeight="1">
      <c r="A12" s="11"/>
      <c r="B12" s="5"/>
      <c r="C12" s="5"/>
      <c r="D12" s="5"/>
      <c r="E12" s="5"/>
      <c r="F12" s="6"/>
    </row>
    <row r="13" spans="1:6" ht="30" customHeight="1">
      <c r="A13" s="11"/>
      <c r="B13" s="5"/>
      <c r="C13" s="5"/>
      <c r="D13" s="5"/>
      <c r="E13" s="95" t="s">
        <v>69</v>
      </c>
      <c r="F13" s="96"/>
    </row>
    <row r="14" spans="1:6" ht="30" customHeight="1">
      <c r="A14" s="14"/>
      <c r="B14" s="15"/>
      <c r="C14" s="15"/>
      <c r="D14" s="15"/>
      <c r="E14" s="15"/>
      <c r="F14" s="16"/>
    </row>
    <row r="15" spans="1:6" ht="30" customHeight="1">
      <c r="A15" s="21" t="s">
        <v>70</v>
      </c>
      <c r="B15" s="18"/>
      <c r="C15" s="18"/>
      <c r="D15" s="18"/>
      <c r="E15" s="18"/>
      <c r="F15" s="17"/>
    </row>
    <row r="16" spans="1:6" ht="30" customHeight="1">
      <c r="A16" s="11"/>
      <c r="B16" s="5"/>
      <c r="C16" s="5"/>
      <c r="D16" s="5"/>
      <c r="E16" s="5"/>
      <c r="F16" s="6"/>
    </row>
    <row r="17" spans="1:6" ht="30" customHeight="1">
      <c r="A17" s="11"/>
      <c r="B17" s="5"/>
      <c r="C17" s="5"/>
      <c r="D17" s="5"/>
      <c r="E17" s="5"/>
      <c r="F17" s="6"/>
    </row>
    <row r="18" spans="1:6" ht="30" customHeight="1">
      <c r="A18" s="11"/>
      <c r="B18" s="5"/>
      <c r="C18" s="5"/>
      <c r="D18" s="5"/>
      <c r="E18" s="5"/>
      <c r="F18" s="6"/>
    </row>
    <row r="19" spans="1:6" ht="30" customHeight="1">
      <c r="A19" s="11"/>
      <c r="B19" s="5"/>
      <c r="C19" s="5"/>
      <c r="D19" s="5"/>
      <c r="E19" s="5"/>
      <c r="F19" s="6"/>
    </row>
    <row r="20" spans="1:6" ht="30" customHeight="1">
      <c r="A20" s="19"/>
      <c r="B20" s="8"/>
      <c r="C20" s="8"/>
      <c r="D20" s="8"/>
      <c r="E20" s="8"/>
      <c r="F20" s="20"/>
    </row>
  </sheetData>
  <mergeCells count="4">
    <mergeCell ref="A1:B1"/>
    <mergeCell ref="D4:E4"/>
    <mergeCell ref="E6:F6"/>
    <mergeCell ref="E13:F13"/>
  </mergeCells>
  <printOptions/>
  <pageMargins left="1.1416666666666666" right="0.7479166666666667" top="1.1805555555555556" bottom="0.9840277777777777" header="0.5111111111111111" footer="0.5111111111111111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tabColor indexed="22"/>
  </sheetPr>
  <dimension ref="A1:O28"/>
  <sheetViews>
    <sheetView workbookViewId="0" topLeftCell="A1">
      <selection activeCell="G7" sqref="G7:J7"/>
    </sheetView>
  </sheetViews>
  <sheetFormatPr defaultColWidth="9.00390625" defaultRowHeight="14.25"/>
  <cols>
    <col min="1" max="1" width="7.00390625" style="30" customWidth="1"/>
    <col min="2" max="2" width="7.25390625" style="30" customWidth="1"/>
    <col min="3" max="3" width="12.875" style="30" customWidth="1"/>
    <col min="4" max="4" width="6.875" style="30" customWidth="1"/>
    <col min="5" max="5" width="4.25390625" style="30" customWidth="1"/>
    <col min="6" max="6" width="3.375" style="30" customWidth="1"/>
    <col min="7" max="7" width="6.875" style="30" customWidth="1"/>
    <col min="8" max="8" width="5.75390625" style="30" customWidth="1"/>
    <col min="9" max="9" width="5.125" style="30" customWidth="1"/>
    <col min="10" max="10" width="2.125" style="30" customWidth="1"/>
    <col min="11" max="11" width="3.875" style="30" customWidth="1"/>
    <col min="12" max="12" width="15.25390625" style="30" customWidth="1"/>
    <col min="13" max="16384" width="9.00390625" style="30" bestFit="1" customWidth="1"/>
  </cols>
  <sheetData>
    <row r="1" spans="1:12" ht="42.75" customHeight="1">
      <c r="A1" s="112" t="s">
        <v>71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5" ht="34.5" customHeight="1">
      <c r="A2" s="104" t="s">
        <v>72</v>
      </c>
      <c r="B2" s="104"/>
      <c r="C2" s="104">
        <f>VLOOKUP('工伤认定导入'!B1,'工伤认定导入'!A:U,7)</f>
        <v>0</v>
      </c>
      <c r="D2" s="104"/>
      <c r="E2" s="104"/>
      <c r="F2" s="104" t="s">
        <v>25</v>
      </c>
      <c r="G2" s="104"/>
      <c r="H2" s="104"/>
      <c r="I2" s="104">
        <f>VLOOKUP('工伤认定导入'!B1,'工伤认定导入'!A:U,8)</f>
        <v>0</v>
      </c>
      <c r="J2" s="104"/>
      <c r="K2" s="104"/>
      <c r="L2" s="104"/>
      <c r="M2" s="29"/>
      <c r="N2" s="29"/>
      <c r="O2" s="29"/>
    </row>
    <row r="3" spans="1:15" ht="34.5" customHeight="1">
      <c r="A3" s="104" t="s">
        <v>73</v>
      </c>
      <c r="B3" s="104"/>
      <c r="C3" s="28" t="s">
        <v>99</v>
      </c>
      <c r="D3" s="104" t="s">
        <v>74</v>
      </c>
      <c r="E3" s="104"/>
      <c r="F3" s="104"/>
      <c r="G3" s="109" t="s">
        <v>100</v>
      </c>
      <c r="H3" s="111"/>
      <c r="I3" s="32" t="s">
        <v>75</v>
      </c>
      <c r="J3" s="108" t="s">
        <v>101</v>
      </c>
      <c r="K3" s="108"/>
      <c r="L3" s="108"/>
      <c r="M3" s="29"/>
      <c r="N3" s="29"/>
      <c r="O3" s="29"/>
    </row>
    <row r="4" spans="1:15" ht="34.5" customHeight="1">
      <c r="A4" s="104" t="s">
        <v>62</v>
      </c>
      <c r="B4" s="104"/>
      <c r="C4" s="104">
        <f>IF(VLOOKUP('工伤认定导入'!B1,'工伤认定导入'!A:U,16)=0,"",VLOOKUP('工伤认定导入'!B1,'工伤认定导入'!A:U,16))</f>
      </c>
      <c r="D4" s="104"/>
      <c r="E4" s="104" t="s">
        <v>76</v>
      </c>
      <c r="F4" s="104"/>
      <c r="G4" s="104"/>
      <c r="H4" s="109" t="s">
        <v>96</v>
      </c>
      <c r="I4" s="110"/>
      <c r="J4" s="110"/>
      <c r="K4" s="110"/>
      <c r="L4" s="111"/>
      <c r="M4" s="29"/>
      <c r="N4" s="29"/>
      <c r="O4" s="29"/>
    </row>
    <row r="5" spans="1:15" ht="34.5" customHeight="1">
      <c r="A5" s="104" t="s">
        <v>20</v>
      </c>
      <c r="B5" s="104"/>
      <c r="C5" s="32">
        <f>VLOOKUP('工伤认定导入'!B1,'工伤认定导入'!A:U,3)</f>
        <v>0</v>
      </c>
      <c r="D5" s="32" t="s">
        <v>52</v>
      </c>
      <c r="E5" s="104" t="e">
        <f>IF(LEN(C6)=18,IF(MOD(MID(C6,17,1),2)=0,"女","男"),IF(MOD(MID(C6,15,1),2)=0,"女","男"))</f>
        <v>#VALUE!</v>
      </c>
      <c r="F5" s="104"/>
      <c r="G5" s="32" t="s">
        <v>77</v>
      </c>
      <c r="H5" s="32" t="e">
        <f ca="1">IF(C6&lt;&gt;"",DATEDIF(TEXT((LEN(C6)=15)*19&amp;MID(C6,7,6+(LEN(C6)=18)*2),"#-00-00"),TODAY(),"y"),)</f>
        <v>#VALUE!</v>
      </c>
      <c r="I5" s="104" t="s">
        <v>78</v>
      </c>
      <c r="J5" s="104"/>
      <c r="K5" s="104"/>
      <c r="L5" s="32">
        <f>VLOOKUP('工伤认定导入'!B1,'工伤认定导入'!A:U,6)</f>
        <v>0</v>
      </c>
      <c r="M5" s="29"/>
      <c r="N5" s="29"/>
      <c r="O5" s="29"/>
    </row>
    <row r="6" spans="1:15" ht="34.5" customHeight="1">
      <c r="A6" s="104" t="s">
        <v>21</v>
      </c>
      <c r="B6" s="104"/>
      <c r="C6" s="104">
        <f>VLOOKUP('工伤认定导入'!B1,'工伤认定导入'!A:U,4)</f>
        <v>0</v>
      </c>
      <c r="D6" s="104"/>
      <c r="E6" s="104"/>
      <c r="F6" s="104"/>
      <c r="G6" s="104" t="s">
        <v>79</v>
      </c>
      <c r="H6" s="104"/>
      <c r="I6" s="108" t="s">
        <v>102</v>
      </c>
      <c r="J6" s="108"/>
      <c r="K6" s="108"/>
      <c r="L6" s="108"/>
      <c r="M6" s="29"/>
      <c r="N6" s="29"/>
      <c r="O6" s="29"/>
    </row>
    <row r="7" spans="1:15" ht="34.5" customHeight="1">
      <c r="A7" s="104" t="s">
        <v>80</v>
      </c>
      <c r="B7" s="104"/>
      <c r="C7" s="106">
        <f>VLOOKUP('工伤认定导入'!B1,'工伤认定导入'!A:U,9)</f>
        <v>0</v>
      </c>
      <c r="D7" s="106"/>
      <c r="E7" s="106"/>
      <c r="F7" s="106"/>
      <c r="G7" s="104" t="s">
        <v>39</v>
      </c>
      <c r="H7" s="104"/>
      <c r="I7" s="104"/>
      <c r="J7" s="104"/>
      <c r="K7" s="107">
        <f>IF(VLOOKUP('工伤认定导入'!B1,'工伤认定导入'!A:X,22)=0,"",VLOOKUP('工伤认定导入'!B1,'工伤认定导入'!A:X,22))</f>
      </c>
      <c r="L7" s="107"/>
      <c r="M7" s="29"/>
      <c r="N7" s="29"/>
      <c r="O7" s="29"/>
    </row>
    <row r="8" spans="1:15" ht="34.5" customHeight="1">
      <c r="A8" s="104" t="s">
        <v>29</v>
      </c>
      <c r="B8" s="104"/>
      <c r="C8" s="104">
        <f>VLOOKUP('工伤认定导入'!B1,'工伤认定导入'!A:U,12)</f>
        <v>0</v>
      </c>
      <c r="D8" s="104"/>
      <c r="E8" s="104"/>
      <c r="F8" s="104"/>
      <c r="G8" s="104" t="s">
        <v>81</v>
      </c>
      <c r="H8" s="104"/>
      <c r="I8" s="104"/>
      <c r="J8" s="104">
        <f>IF(VLOOKUP('工伤认定导入'!B1,'工伤认定导入'!A:X,23)=0,"",VLOOKUP('工伤认定导入'!B1,'工伤认定导入'!A:X,23))</f>
      </c>
      <c r="K8" s="104"/>
      <c r="L8" s="104"/>
      <c r="M8" s="29"/>
      <c r="N8" s="29"/>
      <c r="O8" s="29"/>
    </row>
    <row r="9" spans="1:15" ht="34.5" customHeight="1">
      <c r="A9" s="104" t="s">
        <v>82</v>
      </c>
      <c r="B9" s="105"/>
      <c r="C9" s="104">
        <f>VLOOKUP('工伤认定导入'!B1,'工伤认定导入'!A:U,11)</f>
        <v>0</v>
      </c>
      <c r="D9" s="104"/>
      <c r="E9" s="104"/>
      <c r="F9" s="104"/>
      <c r="G9" s="104" t="s">
        <v>43</v>
      </c>
      <c r="H9" s="104"/>
      <c r="I9" s="104"/>
      <c r="J9" s="104">
        <f>VLOOKUP('工伤认定导入'!B1,'工伤认定导入'!A:Z,26)</f>
        <v>0</v>
      </c>
      <c r="K9" s="104"/>
      <c r="L9" s="104"/>
      <c r="M9" s="29"/>
      <c r="N9" s="29"/>
      <c r="O9" s="29"/>
    </row>
    <row r="10" spans="1:15" ht="285.75" customHeight="1">
      <c r="A10" s="97" t="s">
        <v>83</v>
      </c>
      <c r="B10" s="98">
        <f>IF(VLOOKUP('工伤认定导入'!B1,'工伤认定导入'!A:U,21)=0,"",VLOOKUP('工伤认定导入'!B1,'工伤认定导入'!A:U,21))</f>
      </c>
      <c r="C10" s="99"/>
      <c r="D10" s="99"/>
      <c r="E10" s="99"/>
      <c r="F10" s="99"/>
      <c r="G10" s="99"/>
      <c r="H10" s="99"/>
      <c r="I10" s="99"/>
      <c r="J10" s="99"/>
      <c r="K10" s="99"/>
      <c r="L10" s="100"/>
      <c r="M10" s="29"/>
      <c r="N10" s="29"/>
      <c r="O10" s="29"/>
    </row>
    <row r="11" spans="1:12" ht="20.25" customHeight="1">
      <c r="A11" s="97"/>
      <c r="B11" s="34" t="s">
        <v>84</v>
      </c>
      <c r="C11" s="33">
        <f>IF(VLOOKUP('工伤认定导入'!B1,'工伤认定导入'!A:U,20)=0,"",VLOOKUP('工伤认定导入'!B1,'工伤认定导入'!A:U,20))</f>
      </c>
      <c r="D11" s="33" t="s">
        <v>85</v>
      </c>
      <c r="E11" s="101">
        <f>VLOOKUP('工伤认定导入'!B1,'工伤认定导入'!A:U,18)</f>
        <v>0</v>
      </c>
      <c r="F11" s="101"/>
      <c r="G11" s="101"/>
      <c r="H11" s="101" t="s">
        <v>86</v>
      </c>
      <c r="I11" s="101"/>
      <c r="J11" s="102">
        <f>VLOOKUP('工伤认定导入'!B1,'工伤认定导入'!A:U,19)</f>
        <v>0</v>
      </c>
      <c r="K11" s="102"/>
      <c r="L11" s="103"/>
    </row>
    <row r="12" spans="1:12" ht="14.25">
      <c r="A12" s="35" t="s">
        <v>87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</row>
    <row r="13" spans="1:12" ht="14.25">
      <c r="A13" s="35" t="s">
        <v>88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</row>
    <row r="14" spans="1:12" ht="14.25">
      <c r="A14" s="35" t="s">
        <v>89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</row>
    <row r="15" spans="2:12" ht="14.25"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</row>
    <row r="16" spans="2:12" ht="14.25"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</row>
    <row r="17" spans="2:12" ht="14.25"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</row>
    <row r="18" spans="2:12" ht="14.25"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</row>
    <row r="19" spans="2:12" ht="14.25"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</row>
    <row r="20" spans="2:12" ht="14.25"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</row>
    <row r="21" spans="2:12" ht="14.25"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</row>
    <row r="22" spans="2:12" ht="14.25"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</row>
    <row r="23" spans="2:12" ht="14.25"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</row>
    <row r="24" spans="2:12" ht="14.25"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</row>
    <row r="25" spans="2:12" ht="14.25"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</row>
    <row r="26" spans="2:12" ht="14.25"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</row>
    <row r="27" spans="2:12" ht="14.25"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</row>
    <row r="28" spans="2:12" ht="14.25"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</row>
  </sheetData>
  <sheetProtection password="C91E" sheet="1" objects="1" scenarios="1"/>
  <mergeCells count="37">
    <mergeCell ref="A1:L1"/>
    <mergeCell ref="A2:B2"/>
    <mergeCell ref="C2:E2"/>
    <mergeCell ref="F2:H2"/>
    <mergeCell ref="I2:L2"/>
    <mergeCell ref="A3:B3"/>
    <mergeCell ref="D3:F3"/>
    <mergeCell ref="G3:H3"/>
    <mergeCell ref="J3:L3"/>
    <mergeCell ref="A4:B4"/>
    <mergeCell ref="C4:D4"/>
    <mergeCell ref="E4:G4"/>
    <mergeCell ref="H4:L4"/>
    <mergeCell ref="A5:B5"/>
    <mergeCell ref="E5:F5"/>
    <mergeCell ref="I5:K5"/>
    <mergeCell ref="A6:B6"/>
    <mergeCell ref="C6:F6"/>
    <mergeCell ref="G6:H6"/>
    <mergeCell ref="I6:L6"/>
    <mergeCell ref="A7:B7"/>
    <mergeCell ref="C7:F7"/>
    <mergeCell ref="G7:J7"/>
    <mergeCell ref="K7:L7"/>
    <mergeCell ref="A8:B8"/>
    <mergeCell ref="C8:F8"/>
    <mergeCell ref="G8:I8"/>
    <mergeCell ref="J8:L8"/>
    <mergeCell ref="A9:B9"/>
    <mergeCell ref="C9:F9"/>
    <mergeCell ref="G9:I9"/>
    <mergeCell ref="J9:L9"/>
    <mergeCell ref="A10:A11"/>
    <mergeCell ref="B10:L10"/>
    <mergeCell ref="E11:G11"/>
    <mergeCell ref="H11:I11"/>
    <mergeCell ref="J11:L11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indexed="22"/>
  </sheetPr>
  <dimension ref="A2:F14"/>
  <sheetViews>
    <sheetView workbookViewId="0" topLeftCell="A1">
      <selection activeCell="G6" sqref="G6"/>
    </sheetView>
  </sheetViews>
  <sheetFormatPr defaultColWidth="9.00390625" defaultRowHeight="14.25"/>
  <cols>
    <col min="1" max="1" width="12.375" style="0" customWidth="1"/>
    <col min="2" max="2" width="3.375" style="0" customWidth="1"/>
    <col min="3" max="3" width="15.625" style="0" customWidth="1"/>
    <col min="4" max="4" width="9.375" style="0" customWidth="1"/>
    <col min="5" max="6" width="11.625" style="0" customWidth="1"/>
  </cols>
  <sheetData>
    <row r="1" ht="50.25" customHeight="1"/>
    <row r="2" spans="1:6" ht="71.25" customHeight="1">
      <c r="A2" s="74" t="s">
        <v>44</v>
      </c>
      <c r="B2" s="74"/>
      <c r="C2" s="74"/>
      <c r="D2" s="74"/>
      <c r="E2" s="74"/>
      <c r="F2" s="74"/>
    </row>
    <row r="3" ht="30" customHeight="1"/>
    <row r="4" spans="1:6" ht="30" customHeight="1">
      <c r="A4" s="3" t="s">
        <v>45</v>
      </c>
      <c r="B4" s="73">
        <f>VLOOKUP('工伤认定导入'!B1,'工伤认定导入'!A:U,2)</f>
        <v>0</v>
      </c>
      <c r="C4" s="73"/>
      <c r="D4" s="73"/>
      <c r="E4" s="73"/>
      <c r="F4" s="73"/>
    </row>
    <row r="5" ht="30" customHeight="1">
      <c r="D5" s="3"/>
    </row>
    <row r="6" spans="1:6" ht="30" customHeight="1">
      <c r="A6" s="75" t="s">
        <v>46</v>
      </c>
      <c r="B6" s="75"/>
      <c r="C6" s="73">
        <f>VLOOKUP('工伤认定导入'!B1,'工伤认定导入'!A:U,3)</f>
        <v>0</v>
      </c>
      <c r="D6" s="73"/>
      <c r="E6" s="73"/>
      <c r="F6" s="73"/>
    </row>
    <row r="7" ht="30" customHeight="1">
      <c r="D7" s="3"/>
    </row>
    <row r="8" spans="1:6" ht="30" customHeight="1">
      <c r="A8" s="3" t="s">
        <v>48</v>
      </c>
      <c r="B8" s="3"/>
      <c r="C8" s="72">
        <f>VLOOKUP('工伤认定导入'!B1,'工伤认定导入'!A:U,8)</f>
        <v>0</v>
      </c>
      <c r="D8" s="72"/>
      <c r="E8" s="72"/>
      <c r="F8" s="72"/>
    </row>
    <row r="9" ht="30" customHeight="1">
      <c r="D9" s="3"/>
    </row>
    <row r="10" spans="1:6" ht="30" customHeight="1">
      <c r="A10" s="3" t="s">
        <v>49</v>
      </c>
      <c r="B10" s="71"/>
      <c r="C10" s="71"/>
      <c r="D10" s="71"/>
      <c r="E10" s="71"/>
      <c r="F10" s="71"/>
    </row>
    <row r="11" ht="30" customHeight="1">
      <c r="D11" s="3"/>
    </row>
    <row r="12" spans="1:6" ht="30" customHeight="1">
      <c r="A12" s="3" t="s">
        <v>50</v>
      </c>
      <c r="B12" s="73">
        <f>VLOOKUP('工伤认定导入'!B1,'工伤认定导入'!A:U,18)</f>
        <v>0</v>
      </c>
      <c r="C12" s="73"/>
      <c r="D12" s="73"/>
      <c r="E12" s="73"/>
      <c r="F12" s="73"/>
    </row>
    <row r="13" ht="30" customHeight="1">
      <c r="D13" s="3"/>
    </row>
    <row r="14" spans="1:6" ht="30" customHeight="1">
      <c r="A14" s="3" t="s">
        <v>51</v>
      </c>
      <c r="B14" s="70">
        <f>VLOOKUP('工伤认定导入'!B1,'工伤认定导入'!A:U,19)</f>
        <v>0</v>
      </c>
      <c r="C14" s="70"/>
      <c r="D14" s="70"/>
      <c r="E14" s="70"/>
      <c r="F14" s="70"/>
    </row>
  </sheetData>
  <mergeCells count="8">
    <mergeCell ref="A2:F2"/>
    <mergeCell ref="B4:F4"/>
    <mergeCell ref="A6:B6"/>
    <mergeCell ref="C6:F6"/>
    <mergeCell ref="C8:F8"/>
    <mergeCell ref="B10:F10"/>
    <mergeCell ref="B12:F12"/>
    <mergeCell ref="B14:F14"/>
  </mergeCells>
  <printOptions/>
  <pageMargins left="1.3381944444444445" right="0.9444444444444444" top="0.9840277777777777" bottom="0.9840277777777777" header="0.5111111111111111" footer="0.5111111111111111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indexed="22"/>
  </sheetPr>
  <dimension ref="A1:F21"/>
  <sheetViews>
    <sheetView workbookViewId="0" topLeftCell="A1">
      <selection activeCell="I15" sqref="I15"/>
    </sheetView>
  </sheetViews>
  <sheetFormatPr defaultColWidth="9.00390625" defaultRowHeight="14.25"/>
  <cols>
    <col min="2" max="6" width="13.125" style="0" customWidth="1"/>
  </cols>
  <sheetData>
    <row r="1" spans="1:6" ht="30" customHeight="1">
      <c r="A1" s="113" t="s">
        <v>66</v>
      </c>
      <c r="B1" s="114"/>
      <c r="C1" s="9"/>
      <c r="D1" s="9"/>
      <c r="E1" s="9"/>
      <c r="F1" s="10"/>
    </row>
    <row r="2" spans="1:6" ht="30" customHeight="1">
      <c r="A2" s="11"/>
      <c r="B2" s="5"/>
      <c r="C2" s="5"/>
      <c r="D2" s="5"/>
      <c r="E2" s="5"/>
      <c r="F2" s="6"/>
    </row>
    <row r="3" spans="1:6" ht="30" customHeight="1">
      <c r="A3" s="11"/>
      <c r="B3" s="5"/>
      <c r="C3" s="5"/>
      <c r="D3" s="5"/>
      <c r="E3" s="5"/>
      <c r="F3" s="6"/>
    </row>
    <row r="4" spans="1:6" ht="30" customHeight="1">
      <c r="A4" s="11"/>
      <c r="B4" s="5"/>
      <c r="C4" s="5"/>
      <c r="D4" s="12"/>
      <c r="E4" s="12"/>
      <c r="F4" s="6"/>
    </row>
    <row r="5" spans="1:6" ht="30" customHeight="1">
      <c r="A5" s="11"/>
      <c r="B5" s="5"/>
      <c r="C5" s="5"/>
      <c r="D5" s="5"/>
      <c r="E5" s="115" t="s">
        <v>90</v>
      </c>
      <c r="F5" s="116"/>
    </row>
    <row r="6" spans="1:6" ht="30" customHeight="1">
      <c r="A6" s="117" t="s">
        <v>91</v>
      </c>
      <c r="B6" s="118"/>
      <c r="C6" s="118"/>
      <c r="D6" s="118"/>
      <c r="E6" s="18"/>
      <c r="F6" s="17"/>
    </row>
    <row r="7" spans="1:6" ht="30" customHeight="1">
      <c r="A7" s="4"/>
      <c r="B7" s="12"/>
      <c r="C7" s="12"/>
      <c r="D7" s="12"/>
      <c r="E7" s="12"/>
      <c r="F7" s="6"/>
    </row>
    <row r="8" spans="1:6" ht="30" customHeight="1">
      <c r="A8" s="11"/>
      <c r="B8" s="5"/>
      <c r="C8" s="5"/>
      <c r="D8" s="5"/>
      <c r="E8" s="5"/>
      <c r="F8" s="6"/>
    </row>
    <row r="9" spans="1:6" ht="30" customHeight="1">
      <c r="A9" s="11"/>
      <c r="B9" s="5"/>
      <c r="C9" s="5"/>
      <c r="D9" s="5"/>
      <c r="E9" s="5"/>
      <c r="F9" s="6"/>
    </row>
    <row r="10" spans="1:6" ht="30" customHeight="1">
      <c r="A10" s="11"/>
      <c r="B10" s="5"/>
      <c r="C10" s="5"/>
      <c r="D10" s="5"/>
      <c r="E10" s="5"/>
      <c r="F10" s="6"/>
    </row>
    <row r="11" spans="1:6" ht="30" customHeight="1">
      <c r="A11" s="11"/>
      <c r="B11" s="5"/>
      <c r="C11" s="5"/>
      <c r="D11" s="5"/>
      <c r="E11" s="95" t="s">
        <v>69</v>
      </c>
      <c r="F11" s="96"/>
    </row>
    <row r="12" spans="1:6" ht="30" customHeight="1">
      <c r="A12" s="61" t="s">
        <v>68</v>
      </c>
      <c r="B12" s="62"/>
      <c r="C12" s="62"/>
      <c r="D12" s="62"/>
      <c r="E12" s="18"/>
      <c r="F12" s="17"/>
    </row>
    <row r="13" spans="1:6" ht="30" customHeight="1">
      <c r="A13" s="4"/>
      <c r="B13" s="12"/>
      <c r="C13" s="12"/>
      <c r="D13" s="12"/>
      <c r="E13" s="12"/>
      <c r="F13" s="6"/>
    </row>
    <row r="14" spans="1:6" ht="30" customHeight="1">
      <c r="A14" s="11"/>
      <c r="B14" s="5"/>
      <c r="C14" s="5"/>
      <c r="D14" s="5"/>
      <c r="E14" s="5"/>
      <c r="F14" s="6"/>
    </row>
    <row r="15" spans="1:6" ht="30" customHeight="1">
      <c r="A15" s="11"/>
      <c r="B15" s="5"/>
      <c r="C15" s="5"/>
      <c r="D15" s="5"/>
      <c r="E15" s="5"/>
      <c r="F15" s="6"/>
    </row>
    <row r="16" spans="1:6" ht="30" customHeight="1">
      <c r="A16" s="11"/>
      <c r="B16" s="5"/>
      <c r="C16" s="5"/>
      <c r="D16" s="5"/>
      <c r="E16" s="95" t="s">
        <v>69</v>
      </c>
      <c r="F16" s="96"/>
    </row>
    <row r="17" spans="1:6" ht="30" customHeight="1">
      <c r="A17" s="21" t="s">
        <v>70</v>
      </c>
      <c r="B17" s="18"/>
      <c r="C17" s="18"/>
      <c r="D17" s="18"/>
      <c r="E17" s="18"/>
      <c r="F17" s="17"/>
    </row>
    <row r="18" spans="1:6" ht="30" customHeight="1">
      <c r="A18" s="11"/>
      <c r="B18" s="5"/>
      <c r="C18" s="5"/>
      <c r="D18" s="5"/>
      <c r="E18" s="5"/>
      <c r="F18" s="6"/>
    </row>
    <row r="19" spans="1:6" ht="30" customHeight="1">
      <c r="A19" s="11"/>
      <c r="B19" s="5"/>
      <c r="C19" s="5"/>
      <c r="D19" s="5"/>
      <c r="E19" s="5"/>
      <c r="F19" s="6"/>
    </row>
    <row r="20" spans="1:6" ht="30" customHeight="1">
      <c r="A20" s="11"/>
      <c r="B20" s="5"/>
      <c r="C20" s="5"/>
      <c r="D20" s="5"/>
      <c r="E20" s="5"/>
      <c r="F20" s="6"/>
    </row>
    <row r="21" spans="1:6" ht="30" customHeight="1">
      <c r="A21" s="19"/>
      <c r="B21" s="8"/>
      <c r="C21" s="8"/>
      <c r="D21" s="8"/>
      <c r="E21" s="8"/>
      <c r="F21" s="20"/>
    </row>
  </sheetData>
  <mergeCells count="5">
    <mergeCell ref="E16:F16"/>
    <mergeCell ref="A1:B1"/>
    <mergeCell ref="E5:F5"/>
    <mergeCell ref="A6:D6"/>
    <mergeCell ref="E11:F11"/>
  </mergeCells>
  <printOptions/>
  <pageMargins left="1.1416666666666666" right="0.7479166666666667" top="1.1805555555555556" bottom="0.9840277777777777" header="0.5111111111111111" footer="0.511111111111111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微软用户</cp:lastModifiedBy>
  <cp:lastPrinted>2013-06-19T07:17:25Z</cp:lastPrinted>
  <dcterms:created xsi:type="dcterms:W3CDTF">2006-04-21T03:54:57Z</dcterms:created>
  <dcterms:modified xsi:type="dcterms:W3CDTF">2013-12-19T03:17:45Z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2052-8.1.0.3483</vt:lpwstr>
  </property>
</Properties>
</file>